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30" windowWidth="6375" windowHeight="59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<sst xmlns="http://schemas.openxmlformats.org/spreadsheetml/2006/main" count="111" uniqueCount="82">
  <si>
    <t>Ryb</t>
  </si>
  <si>
    <t>N-R</t>
  </si>
  <si>
    <t>Pkt</t>
  </si>
  <si>
    <t>RAZEM tura 1</t>
  </si>
  <si>
    <t>Ryby</t>
  </si>
  <si>
    <t>RAZEM tura 3</t>
  </si>
  <si>
    <t>RAZEM tura 2</t>
  </si>
  <si>
    <t>Zawodnik</t>
  </si>
  <si>
    <t>RAZEM tura 5</t>
  </si>
  <si>
    <t>RAZEM tura 4</t>
  </si>
  <si>
    <t>M-ce</t>
  </si>
  <si>
    <t>Numer</t>
  </si>
  <si>
    <t>stanowiska</t>
  </si>
  <si>
    <t>Silva POR</t>
  </si>
  <si>
    <t>Pkt sekt.</t>
  </si>
  <si>
    <t>RAZEM</t>
  </si>
  <si>
    <t>RAZEM tury 1-5</t>
  </si>
  <si>
    <t>sektor 5</t>
  </si>
  <si>
    <t>STATUS ROTACJI</t>
  </si>
  <si>
    <t>ŚREDNIA dla rotacji</t>
  </si>
  <si>
    <t>Oliveras ESP</t>
  </si>
  <si>
    <t>Taylor ENG</t>
  </si>
  <si>
    <t>Withyman ENG</t>
  </si>
  <si>
    <t>Roza CZE</t>
  </si>
  <si>
    <t>Haastrecht NED</t>
  </si>
  <si>
    <t>Destine BEL</t>
  </si>
  <si>
    <t>Hribik SVK</t>
  </si>
  <si>
    <t>Pedroso POR</t>
  </si>
  <si>
    <t>Śr. pkt sekt.</t>
  </si>
  <si>
    <t>27 Muchowe Mistrzostwa Europy 2023 Portugalia - sektor 5 (jezioro Rossim) - łowienie z brzegu (3 rotacje po 60 minut 1&gt;10.00-11.00, 2&gt;11.30-12.30, 3&gt;13.00-14.00)</t>
  </si>
  <si>
    <t>27 ME</t>
  </si>
  <si>
    <t>Tura 2 - środa - 24 V (10.00-14.00)</t>
  </si>
  <si>
    <t>Tura 1 - wtorek - 23 V (10.00-14.00)</t>
  </si>
  <si>
    <t>Tura 3 - czwartek - 25 V (10.00-14.00)</t>
  </si>
  <si>
    <t>Tura 4 - piątek - 26 V (10.00-14.00)</t>
  </si>
  <si>
    <t>Tura 5 - sobota - 27 V (10.00-14.00)</t>
  </si>
  <si>
    <t>Abadia ESP</t>
  </si>
  <si>
    <t>Aman FRA</t>
  </si>
  <si>
    <t>Beeny ENG</t>
  </si>
  <si>
    <t>Borgman NED</t>
  </si>
  <si>
    <t>Boudewijns NED</t>
  </si>
  <si>
    <t>Cabrera ESP</t>
  </si>
  <si>
    <t>Clarholm NOR</t>
  </si>
  <si>
    <t>Coquette BEL</t>
  </si>
  <si>
    <t>Croucher NOR</t>
  </si>
  <si>
    <t>Cunha POR</t>
  </si>
  <si>
    <t>Devecka SVK</t>
  </si>
  <si>
    <t>Frison BEL</t>
  </si>
  <si>
    <t>Gomes POR</t>
  </si>
  <si>
    <t>Gonzales ESP</t>
  </si>
  <si>
    <t>Gregoire FRA</t>
  </si>
  <si>
    <t>Hosenseidl CZE</t>
  </si>
  <si>
    <t>Jaakkola FIN</t>
  </si>
  <si>
    <t>Jansen NED</t>
  </si>
  <si>
    <t>Klauco SVK</t>
  </si>
  <si>
    <t>Kohyl SVK</t>
  </si>
  <si>
    <t>Lukasik SVK</t>
  </si>
  <si>
    <t>Maher ENG</t>
  </si>
  <si>
    <t>Martin ESP</t>
  </si>
  <si>
    <t>Mathieu BEL</t>
  </si>
  <si>
    <t>Myllymaki FIN</t>
  </si>
  <si>
    <t>Nilssen Cato NOR</t>
  </si>
  <si>
    <t>Nilssen Erlend NOR</t>
  </si>
  <si>
    <t>Phelan IRL</t>
  </si>
  <si>
    <t>Piekar CZE</t>
  </si>
  <si>
    <t>Puig FRA</t>
  </si>
  <si>
    <t>Quinn IRL</t>
  </si>
  <si>
    <t>Roe NOR</t>
  </si>
  <si>
    <t>Ruby IRL</t>
  </si>
  <si>
    <t>Schijndel NED</t>
  </si>
  <si>
    <t>Spry ENG</t>
  </si>
  <si>
    <t>Starychvojtu CZE</t>
  </si>
  <si>
    <t>Strandman FIN</t>
  </si>
  <si>
    <t>Verove FRA</t>
  </si>
  <si>
    <t>Vlk CZE</t>
  </si>
  <si>
    <t>Voutilainen FIN</t>
  </si>
  <si>
    <t>Wacklin FIN</t>
  </si>
  <si>
    <t>Mota POR</t>
  </si>
  <si>
    <t>Beecher IRL</t>
  </si>
  <si>
    <t>Lhonore BEL</t>
  </si>
  <si>
    <t>Baird IRL</t>
  </si>
  <si>
    <t>Fournier FRA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</si>
</sst>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9">
    <font>
      <sz val="10"/>
      <name val="Arial CE"/>
      <family val="0"/>
    </font>
    <font>
      <sz val="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3" fillId="33" borderId="10" xfId="51" applyFont="1" applyFill="1" applyBorder="1" applyAlignment="1">
      <alignment horizontal="center" vertical="center"/>
      <protection/>
    </xf>
    <xf numFmtId="164" fontId="2" fillId="33" borderId="10" xfId="51" applyNumberFormat="1" applyFont="1" applyFill="1" applyBorder="1" applyAlignment="1">
      <alignment horizontal="center" vertical="center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2" fillId="33" borderId="10" xfId="51" applyFont="1" applyFill="1" applyBorder="1" applyAlignment="1">
      <alignment horizontal="left" vertical="center"/>
      <protection/>
    </xf>
    <xf numFmtId="1" fontId="2" fillId="33" borderId="10" xfId="51" applyNumberFormat="1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0" fontId="3" fillId="33" borderId="11" xfId="51" applyFont="1" applyFill="1" applyBorder="1" applyAlignment="1">
      <alignment horizontal="center" vertical="center"/>
      <protection/>
    </xf>
    <xf numFmtId="164" fontId="2" fillId="33" borderId="11" xfId="51" applyNumberFormat="1" applyFont="1" applyFill="1" applyBorder="1" applyAlignment="1">
      <alignment horizontal="center" vertical="center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3" borderId="11" xfId="51" applyFont="1" applyFill="1" applyBorder="1" applyAlignment="1">
      <alignment horizontal="left" vertical="center"/>
      <protection/>
    </xf>
    <xf numFmtId="0" fontId="2" fillId="33" borderId="11" xfId="51" applyFont="1" applyFill="1" applyBorder="1" applyAlignment="1">
      <alignment horizontal="left" vertical="center" wrapText="1"/>
      <protection/>
    </xf>
    <xf numFmtId="1" fontId="2" fillId="33" borderId="11" xfId="51" applyNumberFormat="1" applyFont="1" applyFill="1" applyBorder="1" applyAlignment="1">
      <alignment horizontal="center" vertical="center"/>
      <protection/>
    </xf>
    <xf numFmtId="0" fontId="2" fillId="33" borderId="11" xfId="0" applyFont="1" applyFill="1" applyBorder="1" applyAlignment="1">
      <alignment horizontal="left" vertical="center"/>
    </xf>
    <xf numFmtId="1" fontId="3" fillId="34" borderId="11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left" vertical="center" wrapText="1"/>
    </xf>
    <xf numFmtId="0" fontId="3" fillId="36" borderId="11" xfId="51" applyFont="1" applyFill="1" applyBorder="1" applyAlignment="1">
      <alignment horizontal="center" vertical="center"/>
      <protection/>
    </xf>
    <xf numFmtId="164" fontId="2" fillId="36" borderId="11" xfId="51" applyNumberFormat="1" applyFont="1" applyFill="1" applyBorder="1" applyAlignment="1">
      <alignment horizontal="center" vertical="center"/>
      <protection/>
    </xf>
    <xf numFmtId="0" fontId="2" fillId="36" borderId="11" xfId="51" applyFont="1" applyFill="1" applyBorder="1" applyAlignment="1">
      <alignment horizontal="center" vertical="center"/>
      <protection/>
    </xf>
    <xf numFmtId="0" fontId="2" fillId="36" borderId="11" xfId="51" applyFont="1" applyFill="1" applyBorder="1" applyAlignment="1">
      <alignment horizontal="left" vertical="center"/>
      <protection/>
    </xf>
    <xf numFmtId="0" fontId="2" fillId="36" borderId="11" xfId="51" applyFont="1" applyFill="1" applyBorder="1" applyAlignment="1">
      <alignment horizontal="left" vertical="center" wrapText="1"/>
      <protection/>
    </xf>
    <xf numFmtId="1" fontId="2" fillId="36" borderId="11" xfId="51" applyNumberFormat="1" applyFont="1" applyFill="1" applyBorder="1" applyAlignment="1">
      <alignment horizontal="center" vertical="center"/>
      <protection/>
    </xf>
    <xf numFmtId="1" fontId="3" fillId="36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left" vertical="center"/>
    </xf>
    <xf numFmtId="1" fontId="2" fillId="33" borderId="10" xfId="51" applyNumberFormat="1" applyFont="1" applyFill="1" applyBorder="1" applyAlignment="1">
      <alignment horizontal="center" vertical="center"/>
      <protection/>
    </xf>
    <xf numFmtId="1" fontId="2" fillId="36" borderId="11" xfId="51" applyNumberFormat="1" applyFont="1" applyFill="1" applyBorder="1" applyAlignment="1">
      <alignment horizontal="center" vertical="center"/>
      <protection/>
    </xf>
    <xf numFmtId="1" fontId="2" fillId="33" borderId="11" xfId="51" applyNumberFormat="1" applyFont="1" applyFill="1" applyBorder="1" applyAlignment="1">
      <alignment horizontal="center" vertical="center"/>
      <protection/>
    </xf>
    <xf numFmtId="0" fontId="3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zoomScalePageLayoutView="0" workbookViewId="0" topLeftCell="A2">
      <selection activeCell="AC18" sqref="AC18"/>
    </sheetView>
  </sheetViews>
  <sheetFormatPr defaultColWidth="9.00390625" defaultRowHeight="12.75"/>
  <cols>
    <col min="1" max="1" width="9.00390625" style="2" bestFit="1" customWidth="1"/>
    <col min="2" max="2" width="14.375" style="1" bestFit="1" customWidth="1"/>
    <col min="3" max="3" width="3.75390625" style="2" bestFit="1" customWidth="1"/>
    <col min="4" max="4" width="4.00390625" style="2" bestFit="1" customWidth="1"/>
    <col min="5" max="6" width="4.375" style="2" bestFit="1" customWidth="1"/>
    <col min="7" max="7" width="13.125" style="2" bestFit="1" customWidth="1"/>
    <col min="8" max="8" width="3.75390625" style="2" bestFit="1" customWidth="1"/>
    <col min="9" max="9" width="4.00390625" style="2" bestFit="1" customWidth="1"/>
    <col min="10" max="11" width="4.375" style="2" bestFit="1" customWidth="1"/>
    <col min="12" max="12" width="11.875" style="2" bestFit="1" customWidth="1"/>
    <col min="13" max="13" width="3.75390625" style="2" bestFit="1" customWidth="1"/>
    <col min="14" max="14" width="4.00390625" style="2" bestFit="1" customWidth="1"/>
    <col min="15" max="16" width="4.375" style="2" bestFit="1" customWidth="1"/>
    <col min="17" max="17" width="13.25390625" style="2" bestFit="1" customWidth="1"/>
    <col min="18" max="18" width="3.75390625" style="2" bestFit="1" customWidth="1"/>
    <col min="19" max="19" width="3.625" style="2" bestFit="1" customWidth="1"/>
    <col min="20" max="20" width="3.00390625" style="2" bestFit="1" customWidth="1"/>
    <col min="21" max="21" width="4.375" style="2" bestFit="1" customWidth="1"/>
    <col min="22" max="22" width="10.25390625" style="2" bestFit="1" customWidth="1"/>
    <col min="23" max="23" width="3.75390625" style="2" bestFit="1" customWidth="1"/>
    <col min="24" max="24" width="4.00390625" style="2" bestFit="1" customWidth="1"/>
    <col min="25" max="26" width="4.375" style="2" bestFit="1" customWidth="1"/>
    <col min="27" max="27" width="6.375" style="2" customWidth="1"/>
    <col min="28" max="28" width="6.25390625" style="2" customWidth="1"/>
    <col min="29" max="29" width="4.75390625" style="1" bestFit="1" customWidth="1"/>
    <col min="30" max="30" width="10.625" style="1" bestFit="1" customWidth="1"/>
    <col min="31" max="16384" width="9.125" style="1" customWidth="1"/>
  </cols>
  <sheetData>
    <row r="1" spans="1:30" ht="18.75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</row>
    <row r="2" spans="1:30" s="3" customFormat="1" ht="11.25">
      <c r="A2" s="28" t="s">
        <v>11</v>
      </c>
      <c r="B2" s="46" t="s">
        <v>32</v>
      </c>
      <c r="C2" s="46"/>
      <c r="D2" s="46"/>
      <c r="E2" s="46"/>
      <c r="F2" s="46"/>
      <c r="G2" s="45" t="s">
        <v>31</v>
      </c>
      <c r="H2" s="45"/>
      <c r="I2" s="45"/>
      <c r="J2" s="45"/>
      <c r="K2" s="45"/>
      <c r="L2" s="45" t="s">
        <v>33</v>
      </c>
      <c r="M2" s="45"/>
      <c r="N2" s="45"/>
      <c r="O2" s="45"/>
      <c r="P2" s="45"/>
      <c r="Q2" s="46" t="s">
        <v>34</v>
      </c>
      <c r="R2" s="46"/>
      <c r="S2" s="46"/>
      <c r="T2" s="46"/>
      <c r="U2" s="46"/>
      <c r="V2" s="45" t="s">
        <v>35</v>
      </c>
      <c r="W2" s="45"/>
      <c r="X2" s="45"/>
      <c r="Y2" s="45"/>
      <c r="Z2" s="45"/>
      <c r="AA2" s="48" t="s">
        <v>15</v>
      </c>
      <c r="AB2" s="49"/>
      <c r="AC2" s="48" t="s">
        <v>18</v>
      </c>
      <c r="AD2" s="49"/>
    </row>
    <row r="3" spans="1:30" s="3" customFormat="1" ht="11.25">
      <c r="A3" s="29" t="s">
        <v>12</v>
      </c>
      <c r="B3" s="23" t="s">
        <v>7</v>
      </c>
      <c r="C3" s="24" t="s">
        <v>0</v>
      </c>
      <c r="D3" s="24" t="s">
        <v>1</v>
      </c>
      <c r="E3" s="24" t="s">
        <v>2</v>
      </c>
      <c r="F3" s="24" t="s">
        <v>10</v>
      </c>
      <c r="G3" s="23" t="s">
        <v>7</v>
      </c>
      <c r="H3" s="24" t="s">
        <v>0</v>
      </c>
      <c r="I3" s="24" t="s">
        <v>1</v>
      </c>
      <c r="J3" s="24" t="s">
        <v>2</v>
      </c>
      <c r="K3" s="24" t="s">
        <v>10</v>
      </c>
      <c r="L3" s="23" t="s">
        <v>7</v>
      </c>
      <c r="M3" s="24" t="s">
        <v>0</v>
      </c>
      <c r="N3" s="24" t="s">
        <v>1</v>
      </c>
      <c r="O3" s="24" t="s">
        <v>2</v>
      </c>
      <c r="P3" s="24" t="s">
        <v>10</v>
      </c>
      <c r="Q3" s="23" t="s">
        <v>7</v>
      </c>
      <c r="R3" s="24" t="s">
        <v>0</v>
      </c>
      <c r="S3" s="24" t="s">
        <v>1</v>
      </c>
      <c r="T3" s="24" t="s">
        <v>2</v>
      </c>
      <c r="U3" s="24" t="s">
        <v>10</v>
      </c>
      <c r="V3" s="23" t="s">
        <v>7</v>
      </c>
      <c r="W3" s="24" t="s">
        <v>0</v>
      </c>
      <c r="X3" s="24" t="s">
        <v>1</v>
      </c>
      <c r="Y3" s="24" t="s">
        <v>2</v>
      </c>
      <c r="Z3" s="24" t="s">
        <v>10</v>
      </c>
      <c r="AA3" s="24" t="s">
        <v>4</v>
      </c>
      <c r="AB3" s="24" t="s">
        <v>14</v>
      </c>
      <c r="AC3" s="24" t="s">
        <v>4</v>
      </c>
      <c r="AD3" s="24" t="s">
        <v>28</v>
      </c>
    </row>
    <row r="4" spans="1:30" s="3" customFormat="1" ht="11.25" customHeight="1">
      <c r="A4" s="22">
        <v>1</v>
      </c>
      <c r="B4" s="4" t="s">
        <v>66</v>
      </c>
      <c r="C4" s="5">
        <v>1</v>
      </c>
      <c r="D4" s="6">
        <v>39</v>
      </c>
      <c r="E4" s="7">
        <v>880</v>
      </c>
      <c r="F4" s="40">
        <v>8</v>
      </c>
      <c r="G4" s="12" t="s">
        <v>75</v>
      </c>
      <c r="H4" s="5">
        <v>4</v>
      </c>
      <c r="I4" s="6">
        <v>53</v>
      </c>
      <c r="J4" s="7">
        <v>3540</v>
      </c>
      <c r="K4" s="40">
        <v>1</v>
      </c>
      <c r="L4" s="8" t="s">
        <v>21</v>
      </c>
      <c r="M4" s="5">
        <v>1</v>
      </c>
      <c r="N4" s="6">
        <v>36.2</v>
      </c>
      <c r="O4" s="7">
        <v>840</v>
      </c>
      <c r="P4" s="40">
        <v>7</v>
      </c>
      <c r="Q4" s="4" t="s">
        <v>40</v>
      </c>
      <c r="R4" s="5">
        <v>0</v>
      </c>
      <c r="S4" s="6"/>
      <c r="T4" s="7">
        <v>0</v>
      </c>
      <c r="U4" s="40">
        <v>11</v>
      </c>
      <c r="V4" s="4" t="s">
        <v>41</v>
      </c>
      <c r="W4" s="5">
        <v>0</v>
      </c>
      <c r="X4" s="6"/>
      <c r="Y4" s="9">
        <v>0</v>
      </c>
      <c r="Z4" s="40">
        <v>11</v>
      </c>
      <c r="AA4" s="10">
        <f>SUM(C4,H4,M4,R4,W4)</f>
        <v>6</v>
      </c>
      <c r="AB4" s="11">
        <f>SUM(F4,K4,P4,U4,Z4)</f>
        <v>38</v>
      </c>
      <c r="AC4" s="11">
        <f>SUM(AA4)-7</f>
        <v>-1</v>
      </c>
      <c r="AD4" s="11">
        <f>SUM(AB4)/5</f>
        <v>7.6</v>
      </c>
    </row>
    <row r="5" spans="1:30" s="3" customFormat="1" ht="11.25" customHeight="1">
      <c r="A5" s="30">
        <v>2</v>
      </c>
      <c r="B5" s="31" t="s">
        <v>24</v>
      </c>
      <c r="C5" s="32">
        <v>3</v>
      </c>
      <c r="D5" s="33">
        <v>40</v>
      </c>
      <c r="E5" s="34">
        <v>2300</v>
      </c>
      <c r="F5" s="41">
        <v>5</v>
      </c>
      <c r="G5" s="31" t="s">
        <v>71</v>
      </c>
      <c r="H5" s="32">
        <v>4</v>
      </c>
      <c r="I5" s="33">
        <v>42</v>
      </c>
      <c r="J5" s="34">
        <v>2580</v>
      </c>
      <c r="K5" s="41">
        <v>2</v>
      </c>
      <c r="L5" s="36" t="s">
        <v>46</v>
      </c>
      <c r="M5" s="32">
        <v>2</v>
      </c>
      <c r="N5" s="33">
        <v>21.2</v>
      </c>
      <c r="O5" s="34">
        <v>1060</v>
      </c>
      <c r="P5" s="41">
        <v>4</v>
      </c>
      <c r="Q5" s="31" t="s">
        <v>77</v>
      </c>
      <c r="R5" s="32">
        <v>0</v>
      </c>
      <c r="S5" s="33"/>
      <c r="T5" s="34">
        <v>0</v>
      </c>
      <c r="U5" s="41">
        <v>11</v>
      </c>
      <c r="V5" s="31" t="s">
        <v>43</v>
      </c>
      <c r="W5" s="32">
        <v>0</v>
      </c>
      <c r="X5" s="33"/>
      <c r="Y5" s="37">
        <v>0</v>
      </c>
      <c r="Z5" s="41">
        <v>11</v>
      </c>
      <c r="AA5" s="30">
        <f aca="true" t="shared" si="0" ref="AA5:AA14">SUM(C5,H5,M5,R5,W5)</f>
        <v>9</v>
      </c>
      <c r="AB5" s="38">
        <f aca="true" t="shared" si="1" ref="AB5:AB14">SUM(F5,K5,P5,U5,Z5)</f>
        <v>33</v>
      </c>
      <c r="AC5" s="38">
        <f aca="true" t="shared" si="2" ref="AC5:AC14">SUM(AA5)-7</f>
        <v>2</v>
      </c>
      <c r="AD5" s="38">
        <f aca="true" t="shared" si="3" ref="AD5:AD14">SUM(AB5)/5</f>
        <v>6.6</v>
      </c>
    </row>
    <row r="6" spans="1:30" s="3" customFormat="1" ht="11.25" customHeight="1">
      <c r="A6" s="22">
        <v>3</v>
      </c>
      <c r="B6" s="12" t="s">
        <v>62</v>
      </c>
      <c r="C6" s="13">
        <v>8</v>
      </c>
      <c r="D6" s="14">
        <v>41</v>
      </c>
      <c r="E6" s="15">
        <v>6620</v>
      </c>
      <c r="F6" s="42">
        <v>2</v>
      </c>
      <c r="G6" s="12" t="s">
        <v>78</v>
      </c>
      <c r="H6" s="13">
        <v>1</v>
      </c>
      <c r="I6" s="14">
        <v>40</v>
      </c>
      <c r="J6" s="15">
        <v>900</v>
      </c>
      <c r="K6" s="42">
        <v>6</v>
      </c>
      <c r="L6" s="16" t="s">
        <v>39</v>
      </c>
      <c r="M6" s="13">
        <v>2</v>
      </c>
      <c r="N6" s="14">
        <v>41</v>
      </c>
      <c r="O6" s="15">
        <v>1480</v>
      </c>
      <c r="P6" s="42">
        <v>2</v>
      </c>
      <c r="Q6" s="12" t="s">
        <v>79</v>
      </c>
      <c r="R6" s="13">
        <v>0</v>
      </c>
      <c r="S6" s="14"/>
      <c r="T6" s="15">
        <v>0</v>
      </c>
      <c r="U6" s="42">
        <v>11</v>
      </c>
      <c r="V6" s="12" t="s">
        <v>26</v>
      </c>
      <c r="W6" s="13">
        <v>0</v>
      </c>
      <c r="X6" s="14"/>
      <c r="Y6" s="18">
        <v>0</v>
      </c>
      <c r="Z6" s="42">
        <v>11</v>
      </c>
      <c r="AA6" s="10">
        <f t="shared" si="0"/>
        <v>11</v>
      </c>
      <c r="AB6" s="11">
        <f>SUM(F6,K6,P6,U6,Z6)</f>
        <v>32</v>
      </c>
      <c r="AC6" s="11">
        <f t="shared" si="2"/>
        <v>4</v>
      </c>
      <c r="AD6" s="11">
        <f t="shared" si="3"/>
        <v>6.4</v>
      </c>
    </row>
    <row r="7" spans="1:30" s="3" customFormat="1" ht="11.25" customHeight="1">
      <c r="A7" s="30">
        <v>4</v>
      </c>
      <c r="B7" s="39" t="s">
        <v>13</v>
      </c>
      <c r="C7" s="32">
        <v>0</v>
      </c>
      <c r="D7" s="33"/>
      <c r="E7" s="34">
        <v>0</v>
      </c>
      <c r="F7" s="41">
        <v>11</v>
      </c>
      <c r="G7" s="31" t="s">
        <v>22</v>
      </c>
      <c r="H7" s="32">
        <v>0</v>
      </c>
      <c r="I7" s="33"/>
      <c r="J7" s="34">
        <v>0</v>
      </c>
      <c r="K7" s="41">
        <v>11</v>
      </c>
      <c r="L7" s="35" t="s">
        <v>42</v>
      </c>
      <c r="M7" s="32">
        <v>0</v>
      </c>
      <c r="N7" s="33"/>
      <c r="O7" s="34">
        <v>0</v>
      </c>
      <c r="P7" s="41">
        <v>11</v>
      </c>
      <c r="Q7" s="31" t="s">
        <v>36</v>
      </c>
      <c r="R7" s="32">
        <v>0</v>
      </c>
      <c r="S7" s="33"/>
      <c r="T7" s="34">
        <v>0</v>
      </c>
      <c r="U7" s="41">
        <v>11</v>
      </c>
      <c r="V7" s="39" t="s">
        <v>52</v>
      </c>
      <c r="W7" s="32">
        <v>1</v>
      </c>
      <c r="X7" s="33">
        <v>21</v>
      </c>
      <c r="Y7" s="37">
        <v>520</v>
      </c>
      <c r="Z7" s="41">
        <v>5</v>
      </c>
      <c r="AA7" s="30">
        <f t="shared" si="0"/>
        <v>1</v>
      </c>
      <c r="AB7" s="38">
        <f t="shared" si="1"/>
        <v>49</v>
      </c>
      <c r="AC7" s="38">
        <f t="shared" si="2"/>
        <v>-6</v>
      </c>
      <c r="AD7" s="38">
        <f t="shared" si="3"/>
        <v>9.8</v>
      </c>
    </row>
    <row r="8" spans="1:30" s="3" customFormat="1" ht="11.25" customHeight="1">
      <c r="A8" s="22">
        <v>5</v>
      </c>
      <c r="B8" s="12" t="s">
        <v>57</v>
      </c>
      <c r="C8" s="13">
        <v>0</v>
      </c>
      <c r="D8" s="14"/>
      <c r="E8" s="15">
        <v>0</v>
      </c>
      <c r="F8" s="42">
        <v>11</v>
      </c>
      <c r="G8" s="12" t="s">
        <v>58</v>
      </c>
      <c r="H8" s="13">
        <v>3</v>
      </c>
      <c r="I8" s="14">
        <v>29.2</v>
      </c>
      <c r="J8" s="15">
        <v>1920</v>
      </c>
      <c r="K8" s="42">
        <v>3</v>
      </c>
      <c r="L8" s="16" t="s">
        <v>59</v>
      </c>
      <c r="M8" s="13">
        <v>2</v>
      </c>
      <c r="N8" s="14">
        <v>41.1</v>
      </c>
      <c r="O8" s="15">
        <v>1640</v>
      </c>
      <c r="P8" s="42">
        <v>1</v>
      </c>
      <c r="Q8" s="19" t="s">
        <v>64</v>
      </c>
      <c r="R8" s="13">
        <v>0</v>
      </c>
      <c r="S8" s="14"/>
      <c r="T8" s="15">
        <v>0</v>
      </c>
      <c r="U8" s="42">
        <v>11</v>
      </c>
      <c r="V8" s="12" t="s">
        <v>63</v>
      </c>
      <c r="W8" s="13">
        <v>2</v>
      </c>
      <c r="X8" s="14">
        <v>26</v>
      </c>
      <c r="Y8" s="18">
        <v>1160</v>
      </c>
      <c r="Z8" s="42">
        <v>1</v>
      </c>
      <c r="AA8" s="10">
        <f t="shared" si="0"/>
        <v>7</v>
      </c>
      <c r="AB8" s="11">
        <f t="shared" si="1"/>
        <v>27</v>
      </c>
      <c r="AC8" s="11">
        <f t="shared" si="2"/>
        <v>0</v>
      </c>
      <c r="AD8" s="11">
        <f t="shared" si="3"/>
        <v>5.4</v>
      </c>
    </row>
    <row r="9" spans="1:30" s="3" customFormat="1" ht="11.25" customHeight="1">
      <c r="A9" s="30">
        <v>6</v>
      </c>
      <c r="B9" s="31" t="s">
        <v>65</v>
      </c>
      <c r="C9" s="32">
        <v>10</v>
      </c>
      <c r="D9" s="33">
        <v>43.4</v>
      </c>
      <c r="E9" s="34">
        <v>8300</v>
      </c>
      <c r="F9" s="41">
        <v>1</v>
      </c>
      <c r="G9" s="31" t="s">
        <v>27</v>
      </c>
      <c r="H9" s="32">
        <v>0</v>
      </c>
      <c r="I9" s="33"/>
      <c r="J9" s="34">
        <v>0</v>
      </c>
      <c r="K9" s="41">
        <v>11</v>
      </c>
      <c r="L9" s="35" t="s">
        <v>68</v>
      </c>
      <c r="M9" s="32">
        <v>1</v>
      </c>
      <c r="N9" s="33">
        <v>38.5</v>
      </c>
      <c r="O9" s="34">
        <v>880</v>
      </c>
      <c r="P9" s="41">
        <v>5</v>
      </c>
      <c r="Q9" s="31" t="s">
        <v>72</v>
      </c>
      <c r="R9" s="32">
        <v>0</v>
      </c>
      <c r="S9" s="33"/>
      <c r="T9" s="34">
        <v>0</v>
      </c>
      <c r="U9" s="41">
        <v>11</v>
      </c>
      <c r="V9" s="31" t="s">
        <v>67</v>
      </c>
      <c r="W9" s="32">
        <v>0</v>
      </c>
      <c r="X9" s="33"/>
      <c r="Y9" s="37">
        <v>0</v>
      </c>
      <c r="Z9" s="41">
        <v>11</v>
      </c>
      <c r="AA9" s="30">
        <f t="shared" si="0"/>
        <v>11</v>
      </c>
      <c r="AB9" s="38">
        <f t="shared" si="1"/>
        <v>39</v>
      </c>
      <c r="AC9" s="38">
        <f t="shared" si="2"/>
        <v>4</v>
      </c>
      <c r="AD9" s="38">
        <f t="shared" si="3"/>
        <v>7.8</v>
      </c>
    </row>
    <row r="10" spans="1:30" s="3" customFormat="1" ht="11.25" customHeight="1">
      <c r="A10" s="22">
        <v>7</v>
      </c>
      <c r="B10" s="12" t="s">
        <v>47</v>
      </c>
      <c r="C10" s="13">
        <v>4</v>
      </c>
      <c r="D10" s="14">
        <v>37.8</v>
      </c>
      <c r="E10" s="15">
        <v>3120</v>
      </c>
      <c r="F10" s="42">
        <v>4</v>
      </c>
      <c r="G10" s="12" t="s">
        <v>69</v>
      </c>
      <c r="H10" s="13">
        <v>0</v>
      </c>
      <c r="I10" s="14"/>
      <c r="J10" s="15">
        <v>0</v>
      </c>
      <c r="K10" s="42">
        <v>11</v>
      </c>
      <c r="L10" s="17" t="s">
        <v>50</v>
      </c>
      <c r="M10" s="13">
        <v>1</v>
      </c>
      <c r="N10" s="14">
        <v>37</v>
      </c>
      <c r="O10" s="15">
        <v>840</v>
      </c>
      <c r="P10" s="42">
        <v>6</v>
      </c>
      <c r="Q10" s="12" t="s">
        <v>38</v>
      </c>
      <c r="R10" s="13">
        <v>0</v>
      </c>
      <c r="S10" s="14"/>
      <c r="T10" s="15">
        <v>0</v>
      </c>
      <c r="U10" s="42">
        <v>11</v>
      </c>
      <c r="V10" s="12" t="s">
        <v>23</v>
      </c>
      <c r="W10" s="13">
        <v>2</v>
      </c>
      <c r="X10" s="14">
        <v>24.8</v>
      </c>
      <c r="Y10" s="18">
        <v>1140</v>
      </c>
      <c r="Z10" s="42">
        <v>2</v>
      </c>
      <c r="AA10" s="10">
        <f t="shared" si="0"/>
        <v>7</v>
      </c>
      <c r="AB10" s="11">
        <f t="shared" si="1"/>
        <v>34</v>
      </c>
      <c r="AC10" s="11">
        <f t="shared" si="2"/>
        <v>0</v>
      </c>
      <c r="AD10" s="11">
        <f t="shared" si="3"/>
        <v>6.8</v>
      </c>
    </row>
    <row r="11" spans="1:30" s="3" customFormat="1" ht="11.25" customHeight="1">
      <c r="A11" s="30">
        <v>8</v>
      </c>
      <c r="B11" s="31" t="s">
        <v>60</v>
      </c>
      <c r="C11" s="32">
        <v>6</v>
      </c>
      <c r="D11" s="33">
        <v>42</v>
      </c>
      <c r="E11" s="34">
        <v>5020</v>
      </c>
      <c r="F11" s="41">
        <v>3</v>
      </c>
      <c r="G11" s="31" t="s">
        <v>37</v>
      </c>
      <c r="H11" s="32">
        <v>2</v>
      </c>
      <c r="I11" s="33">
        <v>23</v>
      </c>
      <c r="J11" s="34">
        <v>1100</v>
      </c>
      <c r="K11" s="41">
        <v>5</v>
      </c>
      <c r="L11" s="36" t="s">
        <v>51</v>
      </c>
      <c r="M11" s="32">
        <v>1</v>
      </c>
      <c r="N11" s="33">
        <v>26</v>
      </c>
      <c r="O11" s="34">
        <v>620</v>
      </c>
      <c r="P11" s="41">
        <v>8</v>
      </c>
      <c r="Q11" s="31" t="s">
        <v>56</v>
      </c>
      <c r="R11" s="32">
        <v>0</v>
      </c>
      <c r="S11" s="33"/>
      <c r="T11" s="34">
        <v>0</v>
      </c>
      <c r="U11" s="41">
        <v>11</v>
      </c>
      <c r="V11" s="31" t="s">
        <v>45</v>
      </c>
      <c r="W11" s="32">
        <v>0</v>
      </c>
      <c r="X11" s="33"/>
      <c r="Y11" s="37">
        <v>0</v>
      </c>
      <c r="Z11" s="41">
        <v>11</v>
      </c>
      <c r="AA11" s="30">
        <f t="shared" si="0"/>
        <v>9</v>
      </c>
      <c r="AB11" s="38">
        <f t="shared" si="1"/>
        <v>38</v>
      </c>
      <c r="AC11" s="38">
        <f t="shared" si="2"/>
        <v>2</v>
      </c>
      <c r="AD11" s="38">
        <f t="shared" si="3"/>
        <v>7.6</v>
      </c>
    </row>
    <row r="12" spans="1:30" s="3" customFormat="1" ht="11.25" customHeight="1">
      <c r="A12" s="22">
        <v>9</v>
      </c>
      <c r="B12" s="12" t="s">
        <v>20</v>
      </c>
      <c r="C12" s="13">
        <v>0</v>
      </c>
      <c r="D12" s="14"/>
      <c r="E12" s="15">
        <v>0</v>
      </c>
      <c r="F12" s="42">
        <v>11</v>
      </c>
      <c r="G12" s="12" t="s">
        <v>25</v>
      </c>
      <c r="H12" s="13">
        <v>0</v>
      </c>
      <c r="I12" s="14"/>
      <c r="J12" s="15">
        <v>0</v>
      </c>
      <c r="K12" s="42">
        <v>11</v>
      </c>
      <c r="L12" s="16" t="s">
        <v>76</v>
      </c>
      <c r="M12" s="13">
        <v>2</v>
      </c>
      <c r="N12" s="14">
        <v>34</v>
      </c>
      <c r="O12" s="15">
        <v>1300</v>
      </c>
      <c r="P12" s="42">
        <v>3</v>
      </c>
      <c r="Q12" s="12" t="s">
        <v>80</v>
      </c>
      <c r="R12" s="13">
        <v>0</v>
      </c>
      <c r="S12" s="14"/>
      <c r="T12" s="15">
        <v>0</v>
      </c>
      <c r="U12" s="42">
        <v>11</v>
      </c>
      <c r="V12" s="12" t="s">
        <v>53</v>
      </c>
      <c r="W12" s="13">
        <v>1</v>
      </c>
      <c r="X12" s="14">
        <v>48.7</v>
      </c>
      <c r="Y12" s="18">
        <v>1080</v>
      </c>
      <c r="Z12" s="42">
        <v>3</v>
      </c>
      <c r="AA12" s="10">
        <f t="shared" si="0"/>
        <v>3</v>
      </c>
      <c r="AB12" s="11">
        <f t="shared" si="1"/>
        <v>39</v>
      </c>
      <c r="AC12" s="11">
        <f t="shared" si="2"/>
        <v>-4</v>
      </c>
      <c r="AD12" s="11">
        <f t="shared" si="3"/>
        <v>7.8</v>
      </c>
    </row>
    <row r="13" spans="1:30" s="3" customFormat="1" ht="11.25" customHeight="1">
      <c r="A13" s="30">
        <v>10</v>
      </c>
      <c r="B13" s="31" t="s">
        <v>55</v>
      </c>
      <c r="C13" s="32">
        <v>3</v>
      </c>
      <c r="D13" s="33">
        <v>37.2</v>
      </c>
      <c r="E13" s="34">
        <v>2220</v>
      </c>
      <c r="F13" s="41">
        <v>6</v>
      </c>
      <c r="G13" s="31" t="s">
        <v>44</v>
      </c>
      <c r="H13" s="32">
        <v>0</v>
      </c>
      <c r="I13" s="33"/>
      <c r="J13" s="34">
        <v>0</v>
      </c>
      <c r="K13" s="41">
        <v>11</v>
      </c>
      <c r="L13" s="36" t="s">
        <v>49</v>
      </c>
      <c r="M13" s="32">
        <v>1</v>
      </c>
      <c r="N13" s="33">
        <v>21.7</v>
      </c>
      <c r="O13" s="34">
        <v>540</v>
      </c>
      <c r="P13" s="41">
        <v>9</v>
      </c>
      <c r="Q13" s="31" t="s">
        <v>73</v>
      </c>
      <c r="R13" s="32">
        <v>0</v>
      </c>
      <c r="S13" s="33"/>
      <c r="T13" s="34">
        <v>0</v>
      </c>
      <c r="U13" s="41">
        <v>11</v>
      </c>
      <c r="V13" s="31" t="s">
        <v>70</v>
      </c>
      <c r="W13" s="32">
        <v>0</v>
      </c>
      <c r="X13" s="33"/>
      <c r="Y13" s="37">
        <v>0</v>
      </c>
      <c r="Z13" s="41">
        <v>11</v>
      </c>
      <c r="AA13" s="30">
        <f t="shared" si="0"/>
        <v>4</v>
      </c>
      <c r="AB13" s="38">
        <f t="shared" si="1"/>
        <v>48</v>
      </c>
      <c r="AC13" s="38">
        <f t="shared" si="2"/>
        <v>-3</v>
      </c>
      <c r="AD13" s="38">
        <f t="shared" si="3"/>
        <v>9.6</v>
      </c>
    </row>
    <row r="14" spans="1:30" s="3" customFormat="1" ht="11.25" customHeight="1">
      <c r="A14" s="22">
        <v>11</v>
      </c>
      <c r="B14" s="12" t="s">
        <v>74</v>
      </c>
      <c r="C14" s="13">
        <v>2</v>
      </c>
      <c r="D14" s="14">
        <v>43</v>
      </c>
      <c r="E14" s="15">
        <v>1880</v>
      </c>
      <c r="F14" s="42">
        <v>7</v>
      </c>
      <c r="G14" s="12" t="s">
        <v>54</v>
      </c>
      <c r="H14" s="13">
        <v>2</v>
      </c>
      <c r="I14" s="14">
        <v>37.6</v>
      </c>
      <c r="J14" s="15">
        <v>1580</v>
      </c>
      <c r="K14" s="42">
        <v>4</v>
      </c>
      <c r="L14" s="17" t="s">
        <v>48</v>
      </c>
      <c r="M14" s="13">
        <v>0</v>
      </c>
      <c r="N14" s="14"/>
      <c r="O14" s="15">
        <v>0</v>
      </c>
      <c r="P14" s="42">
        <v>11</v>
      </c>
      <c r="Q14" s="12" t="s">
        <v>61</v>
      </c>
      <c r="R14" s="13">
        <v>0</v>
      </c>
      <c r="S14" s="14"/>
      <c r="T14" s="15">
        <v>0</v>
      </c>
      <c r="U14" s="42">
        <v>11</v>
      </c>
      <c r="V14" s="12" t="s">
        <v>81</v>
      </c>
      <c r="W14" s="13">
        <v>1</v>
      </c>
      <c r="X14" s="14">
        <v>29</v>
      </c>
      <c r="Y14" s="18">
        <v>680</v>
      </c>
      <c r="Z14" s="42">
        <v>4</v>
      </c>
      <c r="AA14" s="10">
        <f>SUM(C14,H14,M14,R14,W14)</f>
        <v>5</v>
      </c>
      <c r="AB14" s="11">
        <f t="shared" si="1"/>
        <v>37</v>
      </c>
      <c r="AC14" s="11">
        <f t="shared" si="2"/>
        <v>-2</v>
      </c>
      <c r="AD14" s="11">
        <f t="shared" si="3"/>
        <v>7.4</v>
      </c>
    </row>
    <row r="15" spans="1:30" s="3" customFormat="1" ht="11.25">
      <c r="A15" s="25" t="s">
        <v>30</v>
      </c>
      <c r="B15" s="44" t="s">
        <v>3</v>
      </c>
      <c r="C15" s="44"/>
      <c r="D15" s="44"/>
      <c r="E15" s="44"/>
      <c r="F15" s="44"/>
      <c r="G15" s="44" t="s">
        <v>6</v>
      </c>
      <c r="H15" s="44"/>
      <c r="I15" s="44"/>
      <c r="J15" s="44"/>
      <c r="K15" s="44"/>
      <c r="L15" s="44" t="s">
        <v>5</v>
      </c>
      <c r="M15" s="44"/>
      <c r="N15" s="44"/>
      <c r="O15" s="44"/>
      <c r="P15" s="44"/>
      <c r="Q15" s="44" t="s">
        <v>9</v>
      </c>
      <c r="R15" s="44"/>
      <c r="S15" s="44"/>
      <c r="T15" s="44"/>
      <c r="U15" s="44"/>
      <c r="V15" s="44" t="s">
        <v>8</v>
      </c>
      <c r="W15" s="44"/>
      <c r="X15" s="44"/>
      <c r="Y15" s="44"/>
      <c r="Z15" s="44"/>
      <c r="AA15" s="44" t="s">
        <v>16</v>
      </c>
      <c r="AB15" s="44"/>
      <c r="AC15" s="44" t="s">
        <v>19</v>
      </c>
      <c r="AD15" s="44"/>
    </row>
    <row r="16" spans="1:30" s="3" customFormat="1" ht="11.25">
      <c r="A16" s="26">
        <v>2023</v>
      </c>
      <c r="B16" s="44" t="s">
        <v>4</v>
      </c>
      <c r="C16" s="44"/>
      <c r="D16" s="44"/>
      <c r="E16" s="44"/>
      <c r="F16" s="44"/>
      <c r="G16" s="44" t="s">
        <v>4</v>
      </c>
      <c r="H16" s="44"/>
      <c r="I16" s="44"/>
      <c r="J16" s="44"/>
      <c r="K16" s="44"/>
      <c r="L16" s="44" t="s">
        <v>4</v>
      </c>
      <c r="M16" s="44"/>
      <c r="N16" s="44"/>
      <c r="O16" s="44"/>
      <c r="P16" s="44"/>
      <c r="Q16" s="44" t="s">
        <v>4</v>
      </c>
      <c r="R16" s="44"/>
      <c r="S16" s="44"/>
      <c r="T16" s="44"/>
      <c r="U16" s="44"/>
      <c r="V16" s="44" t="s">
        <v>4</v>
      </c>
      <c r="W16" s="44"/>
      <c r="X16" s="44"/>
      <c r="Y16" s="44"/>
      <c r="Z16" s="44"/>
      <c r="AA16" s="50" t="s">
        <v>4</v>
      </c>
      <c r="AB16" s="51"/>
      <c r="AC16" s="43" t="s">
        <v>4</v>
      </c>
      <c r="AD16" s="43" t="s">
        <v>28</v>
      </c>
    </row>
    <row r="17" spans="1:30" s="3" customFormat="1" ht="11.25">
      <c r="A17" s="27" t="s">
        <v>17</v>
      </c>
      <c r="B17" s="44">
        <f>SUM(C4:C14)</f>
        <v>37</v>
      </c>
      <c r="C17" s="44"/>
      <c r="D17" s="44"/>
      <c r="E17" s="44"/>
      <c r="F17" s="44"/>
      <c r="G17" s="44">
        <f>SUM(H4:H14)</f>
        <v>16</v>
      </c>
      <c r="H17" s="44"/>
      <c r="I17" s="44"/>
      <c r="J17" s="44"/>
      <c r="K17" s="44"/>
      <c r="L17" s="44">
        <f>SUM(M4:M14)</f>
        <v>13</v>
      </c>
      <c r="M17" s="44"/>
      <c r="N17" s="44"/>
      <c r="O17" s="44"/>
      <c r="P17" s="44"/>
      <c r="Q17" s="44">
        <f>SUM(R4:R14)</f>
        <v>0</v>
      </c>
      <c r="R17" s="44"/>
      <c r="S17" s="44"/>
      <c r="T17" s="44"/>
      <c r="U17" s="44"/>
      <c r="V17" s="44">
        <f>SUM(W4:W14)</f>
        <v>7</v>
      </c>
      <c r="W17" s="44"/>
      <c r="X17" s="44"/>
      <c r="Y17" s="44"/>
      <c r="Z17" s="44"/>
      <c r="AA17" s="50">
        <f>SUM(AA4:AA14)</f>
        <v>73</v>
      </c>
      <c r="AB17" s="51"/>
      <c r="AC17" s="20">
        <f>SUM(AA4:AA14)/11</f>
        <v>6.636363636363637</v>
      </c>
      <c r="AD17" s="21">
        <f>SUM(AB4:AB14)/55</f>
        <v>7.527272727272727</v>
      </c>
    </row>
  </sheetData>
  <sheetProtection/>
  <mergeCells count="27">
    <mergeCell ref="A1:AD1"/>
    <mergeCell ref="AC2:AD2"/>
    <mergeCell ref="AC15:AD15"/>
    <mergeCell ref="AA17:AB17"/>
    <mergeCell ref="B15:F15"/>
    <mergeCell ref="AA2:AB2"/>
    <mergeCell ref="AA15:AB15"/>
    <mergeCell ref="AA16:AB16"/>
    <mergeCell ref="B2:F2"/>
    <mergeCell ref="L15:P15"/>
    <mergeCell ref="B17:F17"/>
    <mergeCell ref="G17:K17"/>
    <mergeCell ref="L17:P17"/>
    <mergeCell ref="Q17:U17"/>
    <mergeCell ref="V17:Z17"/>
    <mergeCell ref="G2:K2"/>
    <mergeCell ref="G15:K15"/>
    <mergeCell ref="Q2:U2"/>
    <mergeCell ref="V2:Z2"/>
    <mergeCell ref="Q15:U15"/>
    <mergeCell ref="B16:F16"/>
    <mergeCell ref="G16:K16"/>
    <mergeCell ref="L16:P16"/>
    <mergeCell ref="Q16:U16"/>
    <mergeCell ref="V16:Z16"/>
    <mergeCell ref="L2:P2"/>
    <mergeCell ref="V15:Z15"/>
  </mergeCells>
  <printOptions/>
  <pageMargins left="0.11811023622047245" right="0.15748031496062992" top="0.7480314960629921" bottom="0.5118110236220472" header="0.15748031496062992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2016-10-16T19:01:34Z</cp:lastPrinted>
  <dcterms:created xsi:type="dcterms:W3CDTF">2003-06-13T07:01:41Z</dcterms:created>
  <dcterms:modified xsi:type="dcterms:W3CDTF">2023-05-27T18:01:48Z</dcterms:modified>
  <cp:category/>
  <cp:version/>
  <cp:contentType/>
  <cp:contentStatus/>
</cp:coreProperties>
</file>